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79188C6E-F881-45FF-A339-B2DFC0BA40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 of creditors FC" sheetId="1" r:id="rId1"/>
    <sheet name="OC and Work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E16" i="2" l="1"/>
  <c r="E22" i="2"/>
  <c r="E21" i="2"/>
  <c r="F14" i="2"/>
  <c r="F15" i="2"/>
  <c r="F16" i="2"/>
  <c r="F18" i="2"/>
  <c r="F19" i="2"/>
  <c r="F20" i="2"/>
  <c r="F21" i="2"/>
  <c r="E20" i="2"/>
  <c r="E19" i="2"/>
  <c r="E18" i="2"/>
  <c r="E17" i="2"/>
  <c r="F17" i="2" s="1"/>
  <c r="E14" i="2"/>
  <c r="F13" i="2"/>
  <c r="E12" i="2"/>
  <c r="D22" i="2" l="1"/>
  <c r="F9" i="2" l="1"/>
  <c r="E29" i="2" l="1"/>
  <c r="D29" i="2" l="1"/>
  <c r="F6" i="2"/>
  <c r="D26" i="1" l="1"/>
  <c r="F23" i="1" s="1"/>
  <c r="C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14" i="1" l="1"/>
  <c r="F22" i="1"/>
  <c r="F7" i="1"/>
  <c r="F11" i="1"/>
  <c r="F15" i="1"/>
  <c r="F19" i="1"/>
  <c r="F8" i="1"/>
  <c r="F12" i="1"/>
  <c r="F16" i="1"/>
  <c r="F20" i="1"/>
  <c r="F24" i="1"/>
  <c r="E26" i="1"/>
  <c r="F5" i="1"/>
  <c r="F9" i="1"/>
  <c r="F13" i="1"/>
  <c r="F17" i="1"/>
  <c r="F21" i="1"/>
  <c r="F25" i="1"/>
  <c r="F6" i="1"/>
  <c r="F10" i="1"/>
  <c r="F18" i="1"/>
  <c r="F26" i="1" l="1"/>
</calcChain>
</file>

<file path=xl/sharedStrings.xml><?xml version="1.0" encoding="utf-8"?>
<sst xmlns="http://schemas.openxmlformats.org/spreadsheetml/2006/main" count="87" uniqueCount="58">
  <si>
    <t>ASHIKA COMMERCIAL PRIVATE LIMITED</t>
  </si>
  <si>
    <t>Sl. No</t>
  </si>
  <si>
    <t>Name of Financial Creditor</t>
  </si>
  <si>
    <t>Amount claimed</t>
  </si>
  <si>
    <t>Amount Accepted</t>
  </si>
  <si>
    <t>Difference</t>
  </si>
  <si>
    <t>Voting Rights</t>
  </si>
  <si>
    <t>Status</t>
  </si>
  <si>
    <t>Amit Commotrade Pvt Ltd</t>
  </si>
  <si>
    <t>Awaiting for confirmation</t>
  </si>
  <si>
    <t>Abhiyan Merchants Pvt Ltd (Assigned from Axis Bank on 22.11.2019)</t>
  </si>
  <si>
    <t>Confirmed</t>
  </si>
  <si>
    <t>Choicest Enterprises Ltd</t>
  </si>
  <si>
    <t>Computer point Ltd</t>
  </si>
  <si>
    <t>GRD Finance Pvt Ltd</t>
  </si>
  <si>
    <t>CBS Wires Pvt Ltd</t>
  </si>
  <si>
    <t>Linton Merchants Pvt Ltd</t>
  </si>
  <si>
    <t>Magnum Tradecom Pvt Ltd</t>
  </si>
  <si>
    <t>Om Vincom Pvt Ltd</t>
  </si>
  <si>
    <t>Realsunrise Marketing Pvt Ltd</t>
  </si>
  <si>
    <t>Ritesh Enclave Pvt Ltd</t>
  </si>
  <si>
    <t>Ritesh Nirman Pvt Ltd</t>
  </si>
  <si>
    <t>Salasar Financial Advisory Services Ltd</t>
  </si>
  <si>
    <t>Shree Balaji Mercantiles Pvt Ltd</t>
  </si>
  <si>
    <t>Siddha Domicile Co Pvt Ltd</t>
  </si>
  <si>
    <t>Sidh Advisory Pvt Ltd</t>
  </si>
  <si>
    <t>Swarnpushpa Vanijya Pvt Ltd</t>
  </si>
  <si>
    <t>Venus Financial Consultants Private Limited</t>
  </si>
  <si>
    <t>Vritika Consultants Pvt Ltd</t>
  </si>
  <si>
    <t>Himavanta Investors Pvt Ltd</t>
  </si>
  <si>
    <t>-</t>
  </si>
  <si>
    <t>VSG Leasing and Finance Company Ltd</t>
  </si>
  <si>
    <t>TOTAL</t>
  </si>
  <si>
    <t>Note* RP verified the claim on the basis of information/documents available.</t>
  </si>
  <si>
    <t xml:space="preserve">Claim from Operational Creditors in Form - B </t>
  </si>
  <si>
    <t>Sl No</t>
  </si>
  <si>
    <t>Name of the Creditors</t>
  </si>
  <si>
    <t>Claim Amount</t>
  </si>
  <si>
    <t>Status/ Difference</t>
  </si>
  <si>
    <t>Kontinental Steel Corporation (Proprietor- Kontinental Steel &amp; Power Ltd)</t>
  </si>
  <si>
    <t>Royal Infraconstru Ltd</t>
  </si>
  <si>
    <t>Q- Solutions</t>
  </si>
  <si>
    <t>The Commissioner, Commercial Taxes, W.B.</t>
  </si>
  <si>
    <t>Employees State Insurance Corporation</t>
  </si>
  <si>
    <t>Aglow Engineers</t>
  </si>
  <si>
    <t>Claim From Workmen or Employees in Form - E</t>
  </si>
  <si>
    <t>Sanjay Kumar Choudhury, on behalf of All Workmen and Employees</t>
  </si>
  <si>
    <t>List of Financial Creditors in Form C</t>
  </si>
  <si>
    <t>Prabhat Enterprises</t>
  </si>
  <si>
    <t>Opcommerce Online Pvt Ltd</t>
  </si>
  <si>
    <t>S.R. Enterprise</t>
  </si>
  <si>
    <t>Salasar Carbonics Pvt Ltd</t>
  </si>
  <si>
    <t>System Engineers Cutting &amp; Welding Pvt Ltd</t>
  </si>
  <si>
    <t>Supertech Industrial Solutions</t>
  </si>
  <si>
    <t>S.S. Auto Agencies</t>
  </si>
  <si>
    <t>Jalan Welding &amp; Hardware Store</t>
  </si>
  <si>
    <t>Amit Roadlines</t>
  </si>
  <si>
    <t>N B Mercantile Co Pvt.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</si>
</sst>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4"/>
      <name val="Calibri"/>
      <family val="2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E4BC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6" fillId="0" borderId="5" xfId="0" applyFont="1" applyBorder="1" applyAlignment="1">
      <alignment horizontal="left" vertical="center" wrapText="1"/>
    </xf>
    <xf numFmtId="43" fontId="6" fillId="0" borderId="5" xfId="1" applyFont="1" applyBorder="1" applyAlignment="1">
      <alignment horizontal="left"/>
    </xf>
    <xf numFmtId="43" fontId="5" fillId="0" borderId="5" xfId="1" applyFont="1" applyBorder="1" applyAlignment="1">
      <alignment horizontal="left"/>
    </xf>
    <xf numFmtId="43" fontId="6" fillId="0" borderId="5" xfId="1" applyFont="1" applyBorder="1" applyAlignment="1">
      <alignment horizontal="right"/>
    </xf>
    <xf numFmtId="43" fontId="7" fillId="0" borderId="5" xfId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/>
    <xf numFmtId="10" fontId="6" fillId="0" borderId="5" xfId="0" applyNumberFormat="1" applyFont="1" applyBorder="1" applyAlignment="1"/>
    <xf numFmtId="10" fontId="6" fillId="0" borderId="6" xfId="0" applyNumberFormat="1" applyFont="1" applyBorder="1" applyAlignment="1"/>
    <xf numFmtId="0" fontId="0" fillId="0" borderId="12" xfId="0" applyBorder="1" applyAlignment="1">
      <alignment horizontal="left" vertical="center"/>
    </xf>
    <xf numFmtId="0" fontId="0" fillId="0" borderId="0" xfId="0" applyAlignment="1"/>
    <xf numFmtId="10" fontId="6" fillId="0" borderId="0" xfId="0" applyNumberFormat="1" applyFont="1" applyAlignment="1"/>
    <xf numFmtId="0" fontId="0" fillId="0" borderId="24" xfId="0" applyBorder="1" applyAlignment="1"/>
    <xf numFmtId="0" fontId="0" fillId="0" borderId="0" xfId="0" applyFont="1" applyAlignment="1">
      <alignment wrapText="1"/>
    </xf>
    <xf numFmtId="0" fontId="10" fillId="4" borderId="16" xfId="2" applyFont="1" applyFill="1" applyBorder="1" applyAlignment="1">
      <alignment horizontal="left" vertical="center" wrapText="1"/>
    </xf>
    <xf numFmtId="0" fontId="10" fillId="4" borderId="17" xfId="2" applyFont="1" applyFill="1" applyBorder="1" applyAlignment="1">
      <alignment horizontal="left" vertical="center" wrapText="1"/>
    </xf>
    <xf numFmtId="0" fontId="10" fillId="4" borderId="17" xfId="2" applyFont="1" applyFill="1" applyBorder="1" applyAlignment="1">
      <alignment vertical="center" wrapText="1"/>
    </xf>
    <xf numFmtId="0" fontId="0" fillId="0" borderId="19" xfId="0" applyFont="1" applyBorder="1" applyAlignment="1">
      <alignment horizontal="left" wrapText="1"/>
    </xf>
    <xf numFmtId="0" fontId="0" fillId="0" borderId="20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10" fillId="4" borderId="25" xfId="2" applyFont="1" applyFill="1" applyBorder="1" applyAlignment="1">
      <alignment horizontal="left" vertical="center" wrapText="1"/>
    </xf>
    <xf numFmtId="0" fontId="10" fillId="4" borderId="26" xfId="2" applyFont="1" applyFill="1" applyBorder="1" applyAlignment="1">
      <alignment horizontal="left" vertical="center" wrapText="1"/>
    </xf>
    <xf numFmtId="0" fontId="10" fillId="4" borderId="26" xfId="2" applyFont="1" applyFill="1" applyBorder="1" applyAlignment="1">
      <alignment vertical="center" wrapText="1"/>
    </xf>
    <xf numFmtId="0" fontId="10" fillId="4" borderId="27" xfId="2" applyFont="1" applyFill="1" applyBorder="1" applyAlignment="1">
      <alignment horizontal="left" vertical="center" wrapText="1"/>
    </xf>
    <xf numFmtId="43" fontId="0" fillId="0" borderId="5" xfId="1" applyFont="1" applyBorder="1" applyAlignment="1">
      <alignment horizontal="right" wrapText="1"/>
    </xf>
    <xf numFmtId="43" fontId="0" fillId="0" borderId="5" xfId="1" applyFont="1" applyBorder="1" applyAlignment="1">
      <alignment horizontal="left" wrapText="1"/>
    </xf>
    <xf numFmtId="43" fontId="0" fillId="0" borderId="5" xfId="1" applyFont="1" applyBorder="1" applyAlignment="1">
      <alignment horizontal="center" wrapText="1"/>
    </xf>
    <xf numFmtId="43" fontId="0" fillId="0" borderId="5" xfId="0" applyNumberFormat="1" applyFont="1" applyBorder="1" applyAlignment="1">
      <alignment horizontal="right" wrapText="1"/>
    </xf>
    <xf numFmtId="0" fontId="0" fillId="0" borderId="28" xfId="0" applyFont="1" applyBorder="1" applyAlignment="1">
      <alignment horizontal="left" wrapText="1"/>
    </xf>
    <xf numFmtId="0" fontId="0" fillId="0" borderId="29" xfId="0" applyFont="1" applyBorder="1" applyAlignment="1">
      <alignment wrapText="1"/>
    </xf>
    <xf numFmtId="43" fontId="0" fillId="0" borderId="29" xfId="1" applyFont="1" applyBorder="1" applyAlignment="1">
      <alignment horizontal="right" wrapText="1"/>
    </xf>
    <xf numFmtId="43" fontId="0" fillId="0" borderId="29" xfId="1" applyFont="1" applyBorder="1" applyAlignment="1">
      <alignment horizontal="left" wrapText="1"/>
    </xf>
    <xf numFmtId="43" fontId="8" fillId="0" borderId="11" xfId="0" applyNumberFormat="1" applyFont="1" applyBorder="1" applyAlignment="1">
      <alignment wrapText="1"/>
    </xf>
    <xf numFmtId="43" fontId="0" fillId="0" borderId="20" xfId="1" applyFont="1" applyBorder="1" applyAlignment="1">
      <alignment horizontal="right" wrapText="1"/>
    </xf>
    <xf numFmtId="43" fontId="0" fillId="0" borderId="20" xfId="1" applyFont="1" applyBorder="1" applyAlignment="1">
      <alignment horizontal="left" wrapText="1"/>
    </xf>
    <xf numFmtId="43" fontId="0" fillId="0" borderId="35" xfId="1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0" fillId="0" borderId="5" xfId="0" applyBorder="1"/>
    <xf numFmtId="0" fontId="11" fillId="0" borderId="19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43" fontId="0" fillId="0" borderId="5" xfId="1" applyFont="1" applyBorder="1"/>
    <xf numFmtId="43" fontId="1" fillId="0" borderId="5" xfId="1" applyFont="1" applyBorder="1"/>
    <xf numFmtId="43" fontId="12" fillId="0" borderId="11" xfId="0" applyNumberFormat="1" applyFont="1" applyBorder="1" applyAlignment="1">
      <alignment wrapText="1"/>
    </xf>
    <xf numFmtId="0" fontId="3" fillId="2" borderId="1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 vertical="top"/>
    </xf>
    <xf numFmtId="0" fontId="3" fillId="2" borderId="8" xfId="2" applyFont="1" applyFill="1" applyBorder="1" applyAlignment="1">
      <alignment horizontal="center" vertical="top"/>
    </xf>
    <xf numFmtId="0" fontId="3" fillId="2" borderId="9" xfId="2" applyFont="1" applyFill="1" applyBorder="1" applyAlignment="1">
      <alignment horizontal="center" vertical="top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2" borderId="13" xfId="2" applyFont="1" applyFill="1" applyBorder="1" applyAlignment="1">
      <alignment horizontal="center" vertical="top" wrapText="1"/>
    </xf>
    <xf numFmtId="0" fontId="9" fillId="2" borderId="14" xfId="2" applyFont="1" applyFill="1" applyBorder="1" applyAlignment="1">
      <alignment horizontal="center" vertical="top" wrapText="1"/>
    </xf>
    <xf numFmtId="0" fontId="9" fillId="2" borderId="15" xfId="2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9" fillId="2" borderId="31" xfId="2" applyFont="1" applyFill="1" applyBorder="1" applyAlignment="1">
      <alignment horizontal="center" vertical="top" wrapText="1"/>
    </xf>
    <xf numFmtId="0" fontId="9" fillId="2" borderId="24" xfId="2" applyFont="1" applyFill="1" applyBorder="1" applyAlignment="1">
      <alignment horizontal="center" vertical="top" wrapText="1"/>
    </xf>
    <xf numFmtId="0" fontId="9" fillId="2" borderId="32" xfId="2" applyFont="1" applyFill="1" applyBorder="1" applyAlignment="1">
      <alignment horizontal="center" vertical="top" wrapText="1"/>
    </xf>
    <xf numFmtId="0" fontId="0" fillId="0" borderId="0" xfId="0" applyFont="1" applyAlignment="1">
      <alignment horizontal="right" wrapText="1"/>
    </xf>
    <xf numFmtId="0" fontId="10" fillId="4" borderId="27" xfId="2" applyFont="1" applyFill="1" applyBorder="1" applyAlignment="1">
      <alignment horizontal="right" vertical="center" wrapText="1"/>
    </xf>
    <xf numFmtId="43" fontId="0" fillId="0" borderId="30" xfId="1" applyFont="1" applyBorder="1" applyAlignment="1">
      <alignment horizontal="right" wrapText="1"/>
    </xf>
    <xf numFmtId="43" fontId="0" fillId="0" borderId="6" xfId="1" applyFont="1" applyBorder="1" applyAlignment="1">
      <alignment horizontal="right" wrapText="1"/>
    </xf>
    <xf numFmtId="43" fontId="0" fillId="0" borderId="36" xfId="1" applyFont="1" applyBorder="1" applyAlignment="1">
      <alignment horizontal="right" wrapText="1"/>
    </xf>
    <xf numFmtId="43" fontId="0" fillId="0" borderId="36" xfId="1" applyFont="1" applyBorder="1" applyAlignment="1">
      <alignment horizontal="right" vertical="center" wrapText="1"/>
    </xf>
    <xf numFmtId="0" fontId="0" fillId="0" borderId="12" xfId="0" applyFont="1" applyBorder="1" applyAlignment="1">
      <alignment horizontal="right" wrapText="1"/>
    </xf>
    <xf numFmtId="0" fontId="0" fillId="0" borderId="33" xfId="0" applyFont="1" applyBorder="1" applyAlignment="1">
      <alignment horizontal="right" wrapText="1"/>
    </xf>
    <xf numFmtId="0" fontId="10" fillId="4" borderId="18" xfId="2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="85" zoomScaleNormal="85" workbookViewId="0">
      <selection sqref="A1:G1"/>
    </sheetView>
  </sheetViews>
  <sheetFormatPr defaultRowHeight="15" x14ac:dyDescent="0.25"/>
  <cols>
    <col min="1" max="1" width="7.85546875" bestFit="1" customWidth="1"/>
    <col min="2" max="2" width="42.7109375" customWidth="1"/>
    <col min="3" max="3" width="21.85546875" bestFit="1" customWidth="1"/>
    <col min="4" max="5" width="25.28515625" bestFit="1" customWidth="1"/>
    <col min="6" max="6" width="18.42578125" customWidth="1"/>
    <col min="7" max="7" width="30.140625" bestFit="1" customWidth="1"/>
  </cols>
  <sheetData>
    <row r="1" spans="1:7" ht="18.75" x14ac:dyDescent="0.25">
      <c r="A1" s="59" t="s">
        <v>0</v>
      </c>
      <c r="B1" s="60"/>
      <c r="C1" s="60"/>
      <c r="D1" s="60"/>
      <c r="E1" s="60"/>
      <c r="F1" s="60"/>
      <c r="G1" s="61"/>
    </row>
    <row r="2" spans="1:7" x14ac:dyDescent="0.25">
      <c r="A2" s="7"/>
      <c r="B2" s="8"/>
      <c r="C2" s="8"/>
      <c r="D2" s="8"/>
      <c r="E2" s="8"/>
      <c r="F2" s="8"/>
      <c r="G2" s="9"/>
    </row>
    <row r="3" spans="1:7" ht="18.75" x14ac:dyDescent="0.25">
      <c r="A3" s="62" t="s">
        <v>47</v>
      </c>
      <c r="B3" s="63"/>
      <c r="C3" s="63"/>
      <c r="D3" s="63"/>
      <c r="E3" s="63"/>
      <c r="F3" s="63"/>
      <c r="G3" s="64"/>
    </row>
    <row r="4" spans="1:7" ht="18.75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2" t="s">
        <v>7</v>
      </c>
    </row>
    <row r="5" spans="1:7" ht="21" x14ac:dyDescent="0.35">
      <c r="A5" s="13">
        <v>1</v>
      </c>
      <c r="B5" s="14" t="s">
        <v>8</v>
      </c>
      <c r="C5" s="2">
        <v>2034849</v>
      </c>
      <c r="D5" s="2">
        <v>2034192</v>
      </c>
      <c r="E5" s="15">
        <f t="shared" ref="E5:E25" si="0">C5-D5</f>
        <v>657</v>
      </c>
      <c r="F5" s="16">
        <f>D5/$D$26</f>
        <v>5.1847523983046314E-3</v>
      </c>
      <c r="G5" s="17" t="s">
        <v>9</v>
      </c>
    </row>
    <row r="6" spans="1:7" ht="43.5" customHeight="1" x14ac:dyDescent="0.35">
      <c r="A6" s="13">
        <v>2</v>
      </c>
      <c r="B6" s="1" t="s">
        <v>10</v>
      </c>
      <c r="C6" s="2">
        <v>146994368.31</v>
      </c>
      <c r="D6" s="2">
        <v>146994368.31</v>
      </c>
      <c r="E6" s="15">
        <f t="shared" si="0"/>
        <v>0</v>
      </c>
      <c r="F6" s="16">
        <f t="shared" ref="F6:F25" si="1">D6/$D$26</f>
        <v>0.37465952261760288</v>
      </c>
      <c r="G6" s="17" t="s">
        <v>11</v>
      </c>
    </row>
    <row r="7" spans="1:7" ht="21" x14ac:dyDescent="0.35">
      <c r="A7" s="13">
        <v>3</v>
      </c>
      <c r="B7" s="14" t="s">
        <v>12</v>
      </c>
      <c r="C7" s="2">
        <v>12044438</v>
      </c>
      <c r="D7" s="2">
        <v>12040658</v>
      </c>
      <c r="E7" s="15">
        <f t="shared" si="0"/>
        <v>3780</v>
      </c>
      <c r="F7" s="16">
        <f t="shared" si="1"/>
        <v>3.0689251773021353E-2</v>
      </c>
      <c r="G7" s="17" t="s">
        <v>11</v>
      </c>
    </row>
    <row r="8" spans="1:7" ht="21" x14ac:dyDescent="0.35">
      <c r="A8" s="13">
        <v>4</v>
      </c>
      <c r="B8" s="14" t="s">
        <v>13</v>
      </c>
      <c r="C8" s="2">
        <v>58632767</v>
      </c>
      <c r="D8" s="2">
        <v>58632767</v>
      </c>
      <c r="E8" s="15">
        <f t="shared" si="0"/>
        <v>0</v>
      </c>
      <c r="F8" s="16">
        <f t="shared" si="1"/>
        <v>0.14944330688670818</v>
      </c>
      <c r="G8" s="17" t="s">
        <v>11</v>
      </c>
    </row>
    <row r="9" spans="1:7" ht="21" x14ac:dyDescent="0.35">
      <c r="A9" s="13">
        <v>5</v>
      </c>
      <c r="B9" s="14" t="s">
        <v>14</v>
      </c>
      <c r="C9" s="2">
        <v>28057808</v>
      </c>
      <c r="D9" s="2">
        <v>28057808</v>
      </c>
      <c r="E9" s="15">
        <f t="shared" si="0"/>
        <v>0</v>
      </c>
      <c r="F9" s="16">
        <f t="shared" si="1"/>
        <v>7.151379384009518E-2</v>
      </c>
      <c r="G9" s="17" t="s">
        <v>11</v>
      </c>
    </row>
    <row r="10" spans="1:7" ht="21" x14ac:dyDescent="0.35">
      <c r="A10" s="13">
        <v>6</v>
      </c>
      <c r="B10" s="14" t="s">
        <v>15</v>
      </c>
      <c r="C10" s="2">
        <v>2543562</v>
      </c>
      <c r="D10" s="2">
        <v>2542740</v>
      </c>
      <c r="E10" s="15">
        <f t="shared" si="0"/>
        <v>822</v>
      </c>
      <c r="F10" s="16">
        <f t="shared" si="1"/>
        <v>6.4809404978807897E-3</v>
      </c>
      <c r="G10" s="17" t="s">
        <v>9</v>
      </c>
    </row>
    <row r="11" spans="1:7" ht="21" x14ac:dyDescent="0.35">
      <c r="A11" s="13">
        <v>7</v>
      </c>
      <c r="B11" s="14" t="s">
        <v>16</v>
      </c>
      <c r="C11" s="2">
        <v>2543562</v>
      </c>
      <c r="D11" s="2">
        <v>2542740</v>
      </c>
      <c r="E11" s="15">
        <f t="shared" si="0"/>
        <v>822</v>
      </c>
      <c r="F11" s="16">
        <f t="shared" si="1"/>
        <v>6.4809404978807897E-3</v>
      </c>
      <c r="G11" s="17" t="s">
        <v>9</v>
      </c>
    </row>
    <row r="12" spans="1:7" ht="21" x14ac:dyDescent="0.35">
      <c r="A12" s="13">
        <v>8</v>
      </c>
      <c r="B12" s="14" t="s">
        <v>17</v>
      </c>
      <c r="C12" s="2">
        <v>2543562</v>
      </c>
      <c r="D12" s="2">
        <v>2542740</v>
      </c>
      <c r="E12" s="15">
        <f t="shared" si="0"/>
        <v>822</v>
      </c>
      <c r="F12" s="16">
        <f t="shared" si="1"/>
        <v>6.4809404978807897E-3</v>
      </c>
      <c r="G12" s="17" t="s">
        <v>11</v>
      </c>
    </row>
    <row r="13" spans="1:7" ht="21" x14ac:dyDescent="0.35">
      <c r="A13" s="13">
        <v>9</v>
      </c>
      <c r="B13" s="14" t="s">
        <v>18</v>
      </c>
      <c r="C13" s="2">
        <v>15587671</v>
      </c>
      <c r="D13" s="2">
        <v>15587671</v>
      </c>
      <c r="E13" s="15">
        <f t="shared" si="0"/>
        <v>0</v>
      </c>
      <c r="F13" s="16">
        <f t="shared" si="1"/>
        <v>3.9729885183519331E-2</v>
      </c>
      <c r="G13" s="17" t="s">
        <v>11</v>
      </c>
    </row>
    <row r="14" spans="1:7" ht="21" x14ac:dyDescent="0.35">
      <c r="A14" s="13">
        <v>10</v>
      </c>
      <c r="B14" s="14" t="s">
        <v>19</v>
      </c>
      <c r="C14" s="2">
        <v>14493644</v>
      </c>
      <c r="D14" s="2">
        <v>14493644</v>
      </c>
      <c r="E14" s="15">
        <f t="shared" si="0"/>
        <v>0</v>
      </c>
      <c r="F14" s="16">
        <f t="shared" si="1"/>
        <v>3.6941427106769439E-2</v>
      </c>
      <c r="G14" s="17" t="s">
        <v>11</v>
      </c>
    </row>
    <row r="15" spans="1:7" ht="21" x14ac:dyDescent="0.35">
      <c r="A15" s="13">
        <v>11</v>
      </c>
      <c r="B15" s="14" t="s">
        <v>20</v>
      </c>
      <c r="C15" s="2">
        <v>8313425</v>
      </c>
      <c r="D15" s="2">
        <v>8313425</v>
      </c>
      <c r="E15" s="15">
        <f t="shared" si="0"/>
        <v>0</v>
      </c>
      <c r="F15" s="16">
        <f t="shared" si="1"/>
        <v>2.1189273287317855E-2</v>
      </c>
      <c r="G15" s="17" t="s">
        <v>11</v>
      </c>
    </row>
    <row r="16" spans="1:7" ht="21" x14ac:dyDescent="0.35">
      <c r="A16" s="13">
        <v>12</v>
      </c>
      <c r="B16" s="14" t="s">
        <v>21</v>
      </c>
      <c r="C16" s="2">
        <v>14028904</v>
      </c>
      <c r="D16" s="2">
        <v>14028904</v>
      </c>
      <c r="E16" s="15">
        <f t="shared" si="0"/>
        <v>0</v>
      </c>
      <c r="F16" s="16">
        <f t="shared" si="1"/>
        <v>3.575689692004759E-2</v>
      </c>
      <c r="G16" s="17" t="s">
        <v>11</v>
      </c>
    </row>
    <row r="17" spans="1:7" ht="37.5" x14ac:dyDescent="0.35">
      <c r="A17" s="13">
        <v>13</v>
      </c>
      <c r="B17" s="1" t="s">
        <v>22</v>
      </c>
      <c r="C17" s="2">
        <v>29616575</v>
      </c>
      <c r="D17" s="2">
        <v>29616575</v>
      </c>
      <c r="E17" s="15">
        <f t="shared" si="0"/>
        <v>0</v>
      </c>
      <c r="F17" s="16">
        <f t="shared" si="1"/>
        <v>7.5486782103566921E-2</v>
      </c>
      <c r="G17" s="17" t="s">
        <v>11</v>
      </c>
    </row>
    <row r="18" spans="1:7" ht="21" x14ac:dyDescent="0.35">
      <c r="A18" s="13">
        <v>14</v>
      </c>
      <c r="B18" s="14" t="s">
        <v>23</v>
      </c>
      <c r="C18" s="2">
        <v>5195890</v>
      </c>
      <c r="D18" s="2">
        <v>5195890</v>
      </c>
      <c r="E18" s="15">
        <f t="shared" si="0"/>
        <v>0</v>
      </c>
      <c r="F18" s="16">
        <f t="shared" si="1"/>
        <v>1.3243294211572483E-2</v>
      </c>
      <c r="G18" s="17" t="s">
        <v>11</v>
      </c>
    </row>
    <row r="19" spans="1:7" ht="21" x14ac:dyDescent="0.35">
      <c r="A19" s="13">
        <v>15</v>
      </c>
      <c r="B19" s="14" t="s">
        <v>24</v>
      </c>
      <c r="C19" s="2">
        <v>19577227</v>
      </c>
      <c r="D19" s="3">
        <v>1850560</v>
      </c>
      <c r="E19" s="15">
        <f t="shared" si="0"/>
        <v>17726667</v>
      </c>
      <c r="F19" s="16">
        <f t="shared" si="1"/>
        <v>4.716710811077135E-3</v>
      </c>
      <c r="G19" s="17" t="s">
        <v>9</v>
      </c>
    </row>
    <row r="20" spans="1:7" ht="21" x14ac:dyDescent="0.35">
      <c r="A20" s="13">
        <v>16</v>
      </c>
      <c r="B20" s="14" t="s">
        <v>25</v>
      </c>
      <c r="C20" s="2">
        <v>2034849</v>
      </c>
      <c r="D20" s="2">
        <v>2034192</v>
      </c>
      <c r="E20" s="15">
        <f t="shared" si="0"/>
        <v>657</v>
      </c>
      <c r="F20" s="16">
        <f t="shared" si="1"/>
        <v>5.1847523983046314E-3</v>
      </c>
      <c r="G20" s="17" t="s">
        <v>11</v>
      </c>
    </row>
    <row r="21" spans="1:7" ht="21" x14ac:dyDescent="0.35">
      <c r="A21" s="13">
        <v>17</v>
      </c>
      <c r="B21" s="14" t="s">
        <v>26</v>
      </c>
      <c r="C21" s="2">
        <v>10470137</v>
      </c>
      <c r="D21" s="2">
        <v>10470137</v>
      </c>
      <c r="E21" s="15">
        <f t="shared" si="0"/>
        <v>0</v>
      </c>
      <c r="F21" s="16">
        <f t="shared" si="1"/>
        <v>2.6686304892226526E-2</v>
      </c>
      <c r="G21" s="17" t="s">
        <v>11</v>
      </c>
    </row>
    <row r="22" spans="1:7" ht="21" x14ac:dyDescent="0.35">
      <c r="A22" s="13">
        <v>18</v>
      </c>
      <c r="B22" s="14" t="s">
        <v>27</v>
      </c>
      <c r="C22" s="2">
        <v>20783562</v>
      </c>
      <c r="D22" s="2">
        <v>20783562</v>
      </c>
      <c r="E22" s="15">
        <f t="shared" si="0"/>
        <v>0</v>
      </c>
      <c r="F22" s="16">
        <f t="shared" si="1"/>
        <v>5.2973181943893694E-2</v>
      </c>
      <c r="G22" s="17" t="s">
        <v>11</v>
      </c>
    </row>
    <row r="23" spans="1:7" ht="21" x14ac:dyDescent="0.35">
      <c r="A23" s="13">
        <v>19</v>
      </c>
      <c r="B23" s="14" t="s">
        <v>28</v>
      </c>
      <c r="C23" s="2">
        <v>4069699</v>
      </c>
      <c r="D23" s="2">
        <v>4068384</v>
      </c>
      <c r="E23" s="15">
        <f t="shared" si="0"/>
        <v>1315</v>
      </c>
      <c r="F23" s="16">
        <f t="shared" si="1"/>
        <v>1.0369504796609263E-2</v>
      </c>
      <c r="G23" s="17" t="s">
        <v>11</v>
      </c>
    </row>
    <row r="24" spans="1:7" ht="21" x14ac:dyDescent="0.35">
      <c r="A24" s="13">
        <v>20</v>
      </c>
      <c r="B24" s="14" t="s">
        <v>29</v>
      </c>
      <c r="C24" s="2">
        <v>1523988</v>
      </c>
      <c r="D24" s="4">
        <v>0</v>
      </c>
      <c r="E24" s="15">
        <f t="shared" si="0"/>
        <v>1523988</v>
      </c>
      <c r="F24" s="16">
        <f t="shared" si="1"/>
        <v>0</v>
      </c>
      <c r="G24" s="17" t="s">
        <v>30</v>
      </c>
    </row>
    <row r="25" spans="1:7" ht="37.5" x14ac:dyDescent="0.35">
      <c r="A25" s="13">
        <v>21</v>
      </c>
      <c r="B25" s="1" t="s">
        <v>31</v>
      </c>
      <c r="C25" s="2">
        <v>10510247</v>
      </c>
      <c r="D25" s="2">
        <v>10510247</v>
      </c>
      <c r="E25" s="15">
        <f t="shared" si="0"/>
        <v>0</v>
      </c>
      <c r="F25" s="16">
        <f t="shared" si="1"/>
        <v>2.678853733572055E-2</v>
      </c>
      <c r="G25" s="17" t="s">
        <v>11</v>
      </c>
    </row>
    <row r="26" spans="1:7" ht="18.75" x14ac:dyDescent="0.3">
      <c r="A26" s="7"/>
      <c r="B26" s="5" t="s">
        <v>32</v>
      </c>
      <c r="C26" s="5">
        <f>SUM(C5:C25)</f>
        <v>411600734.31</v>
      </c>
      <c r="D26" s="5">
        <f>SUM(D5:D25)</f>
        <v>392341204.31</v>
      </c>
      <c r="E26" s="5">
        <f>SUM(E5:E25)</f>
        <v>19259530</v>
      </c>
      <c r="F26" s="16">
        <f>SUM(F5:F25)</f>
        <v>1.0000000000000002</v>
      </c>
      <c r="G26" s="17"/>
    </row>
    <row r="27" spans="1:7" ht="15.75" thickBot="1" x14ac:dyDescent="0.3">
      <c r="A27" s="65" t="s">
        <v>33</v>
      </c>
      <c r="B27" s="66"/>
      <c r="C27" s="66"/>
      <c r="D27" s="66"/>
      <c r="E27" s="66"/>
      <c r="F27" s="66"/>
      <c r="G27" s="18"/>
    </row>
    <row r="28" spans="1:7" x14ac:dyDescent="0.25">
      <c r="A28" s="6"/>
      <c r="B28" s="6"/>
      <c r="C28" s="6"/>
      <c r="D28" s="6"/>
      <c r="E28" s="6"/>
      <c r="F28" s="19"/>
      <c r="G28" s="19"/>
    </row>
    <row r="29" spans="1:7" x14ac:dyDescent="0.25">
      <c r="A29" s="6"/>
      <c r="B29" s="6"/>
      <c r="C29" s="6"/>
      <c r="D29" s="6"/>
      <c r="E29" s="6"/>
      <c r="F29" s="19"/>
      <c r="G29" s="19"/>
    </row>
    <row r="30" spans="1:7" ht="18.75" x14ac:dyDescent="0.3">
      <c r="A30" s="19"/>
      <c r="B30" s="19"/>
      <c r="C30" s="19"/>
      <c r="D30" s="20"/>
      <c r="E30" s="19"/>
      <c r="F30" s="19"/>
      <c r="G30" s="19"/>
    </row>
    <row r="31" spans="1:7" x14ac:dyDescent="0.25">
      <c r="F31" s="19"/>
      <c r="G31" s="19"/>
    </row>
    <row r="32" spans="1:7" x14ac:dyDescent="0.25">
      <c r="F32" s="19"/>
      <c r="G32" s="19"/>
    </row>
    <row r="33" spans="1:7" x14ac:dyDescent="0.25">
      <c r="F33" s="19"/>
      <c r="G33" s="19"/>
    </row>
    <row r="34" spans="1:7" x14ac:dyDescent="0.25">
      <c r="F34" s="19"/>
      <c r="G34" s="19"/>
    </row>
    <row r="35" spans="1:7" x14ac:dyDescent="0.25">
      <c r="F35" s="19"/>
      <c r="G35" s="19"/>
    </row>
    <row r="36" spans="1:7" x14ac:dyDescent="0.25">
      <c r="F36" s="19"/>
      <c r="G36" s="19"/>
    </row>
    <row r="37" spans="1:7" x14ac:dyDescent="0.25">
      <c r="F37" s="19"/>
      <c r="G37" s="19"/>
    </row>
    <row r="38" spans="1:7" x14ac:dyDescent="0.25">
      <c r="F38" s="19"/>
      <c r="G38" s="19"/>
    </row>
    <row r="39" spans="1:7" x14ac:dyDescent="0.25">
      <c r="F39" s="19"/>
      <c r="G39" s="19"/>
    </row>
    <row r="40" spans="1:7" x14ac:dyDescent="0.25">
      <c r="F40" s="19"/>
      <c r="G40" s="19"/>
    </row>
    <row r="41" spans="1:7" x14ac:dyDescent="0.25">
      <c r="F41" s="19"/>
      <c r="G41" s="19"/>
    </row>
    <row r="42" spans="1:7" x14ac:dyDescent="0.25">
      <c r="F42" s="19"/>
      <c r="G42" s="19"/>
    </row>
    <row r="43" spans="1:7" x14ac:dyDescent="0.25">
      <c r="F43" s="19"/>
      <c r="G43" s="19"/>
    </row>
    <row r="44" spans="1:7" x14ac:dyDescent="0.25">
      <c r="F44" s="19"/>
      <c r="G44" s="19"/>
    </row>
    <row r="45" spans="1:7" x14ac:dyDescent="0.25">
      <c r="F45" s="19"/>
      <c r="G45" s="19"/>
    </row>
    <row r="46" spans="1:7" x14ac:dyDescent="0.25">
      <c r="F46" s="19"/>
      <c r="G46" s="19"/>
    </row>
    <row r="47" spans="1:7" ht="15.75" thickBot="1" x14ac:dyDescent="0.3">
      <c r="F47" s="19"/>
      <c r="G47" s="19"/>
    </row>
    <row r="48" spans="1:7" x14ac:dyDescent="0.25">
      <c r="A48" s="19"/>
      <c r="B48" s="21"/>
      <c r="C48" s="21"/>
      <c r="D48" s="21"/>
      <c r="E48" s="19"/>
      <c r="F48" s="19"/>
      <c r="G48" s="19"/>
    </row>
    <row r="49" spans="1:7" x14ac:dyDescent="0.25">
      <c r="A49" s="19"/>
      <c r="B49" s="19"/>
      <c r="C49" s="19"/>
      <c r="D49" s="19"/>
      <c r="E49" s="19"/>
      <c r="F49" s="19"/>
      <c r="G49" s="19"/>
    </row>
  </sheetData>
  <mergeCells count="3">
    <mergeCell ref="A1:G1"/>
    <mergeCell ref="A3:G3"/>
    <mergeCell ref="A27:F27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0"/>
  <sheetViews>
    <sheetView topLeftCell="A17" workbookViewId="0">
      <selection activeCell="J23" sqref="J23"/>
    </sheetView>
  </sheetViews>
  <sheetFormatPr defaultRowHeight="15" x14ac:dyDescent="0.25"/>
  <cols>
    <col min="3" max="3" width="35.5703125" customWidth="1"/>
    <col min="4" max="4" width="21.85546875" bestFit="1" customWidth="1"/>
    <col min="5" max="5" width="17" bestFit="1" customWidth="1"/>
    <col min="6" max="6" width="17.42578125" style="85" bestFit="1" customWidth="1"/>
  </cols>
  <sheetData>
    <row r="2" spans="1:6" ht="15.75" thickBot="1" x14ac:dyDescent="0.3">
      <c r="A2" s="22"/>
      <c r="B2" s="22"/>
      <c r="C2" s="22"/>
      <c r="D2" s="22"/>
      <c r="E2" s="22"/>
      <c r="F2" s="76"/>
    </row>
    <row r="3" spans="1:6" ht="15.75" thickBot="1" x14ac:dyDescent="0.3">
      <c r="A3" s="22"/>
      <c r="B3" s="67" t="s">
        <v>34</v>
      </c>
      <c r="C3" s="68"/>
      <c r="D3" s="68"/>
      <c r="E3" s="68"/>
      <c r="F3" s="69"/>
    </row>
    <row r="4" spans="1:6" ht="15.75" thickBot="1" x14ac:dyDescent="0.3">
      <c r="A4" s="22"/>
      <c r="B4" s="70"/>
      <c r="C4" s="71"/>
      <c r="D4" s="71"/>
      <c r="E4" s="71"/>
      <c r="F4" s="72"/>
    </row>
    <row r="5" spans="1:6" ht="15.75" thickBot="1" x14ac:dyDescent="0.3">
      <c r="A5" s="22"/>
      <c r="B5" s="35" t="s">
        <v>35</v>
      </c>
      <c r="C5" s="36" t="s">
        <v>36</v>
      </c>
      <c r="D5" s="37" t="s">
        <v>37</v>
      </c>
      <c r="E5" s="38" t="s">
        <v>4</v>
      </c>
      <c r="F5" s="77" t="s">
        <v>38</v>
      </c>
    </row>
    <row r="6" spans="1:6" ht="45" x14ac:dyDescent="0.25">
      <c r="A6" s="22"/>
      <c r="B6" s="43">
        <v>1</v>
      </c>
      <c r="C6" s="44" t="s">
        <v>39</v>
      </c>
      <c r="D6" s="45">
        <v>46138783</v>
      </c>
      <c r="E6" s="46">
        <v>46138489.469999999</v>
      </c>
      <c r="F6" s="78">
        <f>D6-E6</f>
        <v>293.53000000119209</v>
      </c>
    </row>
    <row r="7" spans="1:6" x14ac:dyDescent="0.25">
      <c r="A7" s="22"/>
      <c r="B7" s="28">
        <v>2</v>
      </c>
      <c r="C7" s="29" t="s">
        <v>40</v>
      </c>
      <c r="D7" s="39">
        <v>4755175</v>
      </c>
      <c r="E7" s="40">
        <v>4755175</v>
      </c>
      <c r="F7" s="79" t="s">
        <v>30</v>
      </c>
    </row>
    <row r="8" spans="1:6" x14ac:dyDescent="0.25">
      <c r="A8" s="22"/>
      <c r="B8" s="28">
        <v>3</v>
      </c>
      <c r="C8" s="29" t="s">
        <v>41</v>
      </c>
      <c r="D8" s="42">
        <v>1879454</v>
      </c>
      <c r="E8" s="41">
        <v>1879454</v>
      </c>
      <c r="F8" s="79">
        <v>0</v>
      </c>
    </row>
    <row r="9" spans="1:6" ht="30" x14ac:dyDescent="0.25">
      <c r="A9" s="22"/>
      <c r="B9" s="28">
        <v>4</v>
      </c>
      <c r="C9" s="29" t="s">
        <v>42</v>
      </c>
      <c r="D9" s="42">
        <v>2705273.99</v>
      </c>
      <c r="E9" s="41">
        <v>0</v>
      </c>
      <c r="F9" s="79">
        <f>D9-E9</f>
        <v>2705273.99</v>
      </c>
    </row>
    <row r="10" spans="1:6" ht="30" x14ac:dyDescent="0.25">
      <c r="A10" s="22"/>
      <c r="B10" s="28">
        <v>5</v>
      </c>
      <c r="C10" s="29" t="s">
        <v>43</v>
      </c>
      <c r="D10" s="42">
        <v>28074</v>
      </c>
      <c r="E10" s="42">
        <v>28074</v>
      </c>
      <c r="F10" s="79" t="s">
        <v>30</v>
      </c>
    </row>
    <row r="11" spans="1:6" x14ac:dyDescent="0.25">
      <c r="A11" s="22"/>
      <c r="B11" s="28">
        <v>6</v>
      </c>
      <c r="C11" s="29" t="s">
        <v>44</v>
      </c>
      <c r="D11" s="42">
        <v>132069</v>
      </c>
      <c r="E11" s="40">
        <v>132069</v>
      </c>
      <c r="F11" s="79">
        <v>0</v>
      </c>
    </row>
    <row r="12" spans="1:6" ht="15.75" x14ac:dyDescent="0.25">
      <c r="A12" s="22"/>
      <c r="B12" s="51">
        <v>7</v>
      </c>
      <c r="C12" s="52" t="s">
        <v>48</v>
      </c>
      <c r="D12" s="56">
        <v>568814</v>
      </c>
      <c r="E12" s="50">
        <f>D12</f>
        <v>568814</v>
      </c>
      <c r="F12" s="80">
        <v>0</v>
      </c>
    </row>
    <row r="13" spans="1:6" ht="15.75" x14ac:dyDescent="0.25">
      <c r="A13" s="22"/>
      <c r="B13" s="51">
        <v>8</v>
      </c>
      <c r="C13" s="52" t="s">
        <v>49</v>
      </c>
      <c r="D13" s="56">
        <v>821012</v>
      </c>
      <c r="E13" s="50">
        <v>518216</v>
      </c>
      <c r="F13" s="81">
        <f>D13-E13</f>
        <v>302796</v>
      </c>
    </row>
    <row r="14" spans="1:6" ht="15.75" x14ac:dyDescent="0.25">
      <c r="A14" s="22"/>
      <c r="B14" s="51">
        <v>9</v>
      </c>
      <c r="C14" s="52" t="s">
        <v>50</v>
      </c>
      <c r="D14" s="56">
        <v>2231512</v>
      </c>
      <c r="E14" s="50">
        <f>D14</f>
        <v>2231512</v>
      </c>
      <c r="F14" s="81">
        <f t="shared" ref="F14:F21" si="0">D14-E14</f>
        <v>0</v>
      </c>
    </row>
    <row r="15" spans="1:6" ht="15.75" x14ac:dyDescent="0.25">
      <c r="A15" s="22"/>
      <c r="B15" s="53">
        <v>10</v>
      </c>
      <c r="C15" s="52" t="s">
        <v>51</v>
      </c>
      <c r="D15" s="56">
        <v>1084732</v>
      </c>
      <c r="E15" s="50">
        <v>1084424</v>
      </c>
      <c r="F15" s="81">
        <f t="shared" si="0"/>
        <v>308</v>
      </c>
    </row>
    <row r="16" spans="1:6" ht="30" x14ac:dyDescent="0.25">
      <c r="A16" s="22"/>
      <c r="B16" s="54">
        <v>11</v>
      </c>
      <c r="C16" s="55" t="s">
        <v>52</v>
      </c>
      <c r="D16" s="56">
        <v>462339.81</v>
      </c>
      <c r="E16" s="50">
        <f>374849+85491</f>
        <v>460340</v>
      </c>
      <c r="F16" s="81">
        <f t="shared" si="0"/>
        <v>1999.8099999999977</v>
      </c>
    </row>
    <row r="17" spans="1:6" ht="15.75" x14ac:dyDescent="0.25">
      <c r="A17" s="22"/>
      <c r="B17" s="54">
        <v>12</v>
      </c>
      <c r="C17" s="52" t="s">
        <v>53</v>
      </c>
      <c r="D17" s="56">
        <v>1158784</v>
      </c>
      <c r="E17" s="50">
        <f>D17</f>
        <v>1158784</v>
      </c>
      <c r="F17" s="81">
        <f t="shared" si="0"/>
        <v>0</v>
      </c>
    </row>
    <row r="18" spans="1:6" ht="15.75" x14ac:dyDescent="0.25">
      <c r="A18" s="22"/>
      <c r="B18" s="51">
        <v>13</v>
      </c>
      <c r="C18" s="52" t="s">
        <v>54</v>
      </c>
      <c r="D18" s="57">
        <v>252186</v>
      </c>
      <c r="E18" s="50">
        <f>D18</f>
        <v>252186</v>
      </c>
      <c r="F18" s="81">
        <f t="shared" si="0"/>
        <v>0</v>
      </c>
    </row>
    <row r="19" spans="1:6" ht="15.75" x14ac:dyDescent="0.25">
      <c r="A19" s="22"/>
      <c r="B19" s="51">
        <v>14</v>
      </c>
      <c r="C19" s="52" t="s">
        <v>55</v>
      </c>
      <c r="D19" s="56">
        <v>391726</v>
      </c>
      <c r="E19" s="50">
        <f>331144+35518</f>
        <v>366662</v>
      </c>
      <c r="F19" s="81">
        <f t="shared" si="0"/>
        <v>25064</v>
      </c>
    </row>
    <row r="20" spans="1:6" ht="15.75" x14ac:dyDescent="0.25">
      <c r="A20" s="22"/>
      <c r="B20" s="51">
        <v>15</v>
      </c>
      <c r="C20" s="52" t="s">
        <v>56</v>
      </c>
      <c r="D20" s="56">
        <v>801000</v>
      </c>
      <c r="E20" s="50">
        <f>240000+559500</f>
        <v>799500</v>
      </c>
      <c r="F20" s="81">
        <f t="shared" si="0"/>
        <v>1500</v>
      </c>
    </row>
    <row r="21" spans="1:6" ht="15.75" x14ac:dyDescent="0.25">
      <c r="A21" s="22"/>
      <c r="B21" s="51">
        <v>16</v>
      </c>
      <c r="C21" s="52" t="s">
        <v>57</v>
      </c>
      <c r="D21" s="56">
        <v>417720</v>
      </c>
      <c r="E21" s="50">
        <f>D21</f>
        <v>417720</v>
      </c>
      <c r="F21" s="81">
        <f t="shared" si="0"/>
        <v>0</v>
      </c>
    </row>
    <row r="22" spans="1:6" ht="16.5" thickBot="1" x14ac:dyDescent="0.3">
      <c r="A22" s="22"/>
      <c r="B22" s="30"/>
      <c r="C22" s="31" t="s">
        <v>32</v>
      </c>
      <c r="D22" s="58">
        <f>SUM(D6:D21)</f>
        <v>63828654.800000004</v>
      </c>
      <c r="E22" s="47">
        <f>SUM(E6:E21)</f>
        <v>60791419.469999999</v>
      </c>
      <c r="F22" s="47">
        <f>SUM(F6:F21)</f>
        <v>3037235.3300000015</v>
      </c>
    </row>
    <row r="23" spans="1:6" x14ac:dyDescent="0.25">
      <c r="A23" s="22"/>
      <c r="B23" s="22"/>
      <c r="C23" s="22"/>
      <c r="D23" s="22"/>
      <c r="E23" s="22"/>
      <c r="F23" s="76"/>
    </row>
    <row r="24" spans="1:6" ht="15.75" thickBot="1" x14ac:dyDescent="0.3">
      <c r="A24" s="22"/>
      <c r="B24" s="22"/>
      <c r="C24" s="22"/>
      <c r="D24" s="22"/>
      <c r="E24" s="22"/>
      <c r="F24" s="76"/>
    </row>
    <row r="25" spans="1:6" ht="15.75" customHeight="1" x14ac:dyDescent="0.25">
      <c r="A25" s="22"/>
      <c r="B25" s="73" t="s">
        <v>45</v>
      </c>
      <c r="C25" s="74"/>
      <c r="D25" s="74"/>
      <c r="E25" s="74"/>
      <c r="F25" s="75"/>
    </row>
    <row r="26" spans="1:6" ht="15.75" thickBot="1" x14ac:dyDescent="0.3">
      <c r="A26" s="22"/>
      <c r="B26" s="32"/>
      <c r="C26" s="33"/>
      <c r="D26" s="33"/>
      <c r="E26" s="34"/>
      <c r="F26" s="83"/>
    </row>
    <row r="27" spans="1:6" ht="15.75" thickBot="1" x14ac:dyDescent="0.3">
      <c r="A27" s="22"/>
      <c r="B27" s="23" t="s">
        <v>35</v>
      </c>
      <c r="C27" s="24" t="s">
        <v>36</v>
      </c>
      <c r="D27" s="25" t="s">
        <v>37</v>
      </c>
      <c r="E27" s="24" t="s">
        <v>4</v>
      </c>
      <c r="F27" s="84" t="s">
        <v>7</v>
      </c>
    </row>
    <row r="28" spans="1:6" ht="30" x14ac:dyDescent="0.25">
      <c r="A28" s="22"/>
      <c r="B28" s="26">
        <v>1</v>
      </c>
      <c r="C28" s="27" t="s">
        <v>46</v>
      </c>
      <c r="D28" s="48">
        <v>3000932</v>
      </c>
      <c r="E28" s="49">
        <v>633199</v>
      </c>
      <c r="F28" s="79" t="s">
        <v>11</v>
      </c>
    </row>
    <row r="29" spans="1:6" ht="15.75" thickBot="1" x14ac:dyDescent="0.3">
      <c r="A29" s="22"/>
      <c r="B29" s="30"/>
      <c r="C29" s="31" t="s">
        <v>32</v>
      </c>
      <c r="D29" s="47">
        <f>SUM(D28:D28)</f>
        <v>3000932</v>
      </c>
      <c r="E29" s="47">
        <f>E28</f>
        <v>633199</v>
      </c>
      <c r="F29" s="82"/>
    </row>
    <row r="30" spans="1:6" x14ac:dyDescent="0.25">
      <c r="A30" s="22"/>
      <c r="B30" s="22"/>
      <c r="C30" s="22"/>
      <c r="D30" s="22"/>
      <c r="E30" s="22"/>
      <c r="F30" s="76"/>
    </row>
  </sheetData>
  <mergeCells count="3">
    <mergeCell ref="B3:F3"/>
    <mergeCell ref="B4:F4"/>
    <mergeCell ref="B25:F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creditors FC</vt:lpstr>
      <vt:lpstr>OC and Workmen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TABLE27</dc:creator>
  <cp:lastModifiedBy>Dell</cp:lastModifiedBy>
  <cp:lastPrinted>2020-01-31T06:02:52Z</cp:lastPrinted>
  <dcterms:created xsi:type="dcterms:W3CDTF">2015-06-05T18:17:20Z</dcterms:created>
  <dcterms:modified xsi:type="dcterms:W3CDTF">2020-02-28T15:39:00Z</dcterms:modified>
</cp:coreProperties>
</file>